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Calculator" sheetId="1" r:id="rId1"/>
    <sheet name="ReadMe" sheetId="2" r:id="rId2"/>
  </sheets>
  <calcPr calcId="152511"/>
</workbook>
</file>

<file path=xl/calcChain.xml><?xml version="1.0" encoding="utf-8"?>
<calcChain xmlns="http://schemas.openxmlformats.org/spreadsheetml/2006/main">
  <c r="B23" i="1" l="1"/>
  <c r="B24" i="1" s="1"/>
  <c r="B22" i="1"/>
  <c r="B19" i="1"/>
  <c r="B17" i="1"/>
  <c r="B18" i="1" s="1"/>
  <c r="B5" i="1"/>
  <c r="B20" i="1" s="1"/>
  <c r="B21" i="1" s="1"/>
  <c r="B25" i="1" l="1"/>
  <c r="B26" i="1" s="1"/>
</calcChain>
</file>

<file path=xl/sharedStrings.xml><?xml version="1.0" encoding="utf-8"?>
<sst xmlns="http://schemas.openxmlformats.org/spreadsheetml/2006/main" count="57" uniqueCount="54">
  <si>
    <t>Navi Mumbai Home Purchase — All-In Cost Calculator (2025)</t>
  </si>
  <si>
    <t>Agreement Value (₹)</t>
  </si>
  <si>
    <t>Enter property price / agreement value</t>
  </si>
  <si>
    <t>Buyer Type</t>
  </si>
  <si>
    <t>Choose buyer type</t>
  </si>
  <si>
    <t>Property Status</t>
  </si>
  <si>
    <t>Under-Construction or Ready-to-Move</t>
  </si>
  <si>
    <t>Affordable Housing? (Auto)</t>
  </si>
  <si>
    <t>Auto Yes if ≤ ₹45L and Under-Construction</t>
  </si>
  <si>
    <t>Apply NMMC Transfer Fee (0.20%)</t>
  </si>
  <si>
    <t>Yes if applicable</t>
  </si>
  <si>
    <t>Optional: Maintenance/Corpus (₹)</t>
  </si>
  <si>
    <t>Usually ₹50k–₹2L</t>
  </si>
  <si>
    <t>Optional: Legal &amp; Documentation (₹)</t>
  </si>
  <si>
    <t>Usually ₹10k–₹25k</t>
  </si>
  <si>
    <t>Optional: Loan Processing Fee %</t>
  </si>
  <si>
    <t>e.g., 0.25%</t>
  </si>
  <si>
    <t>Optional: Loan Amount (₹)</t>
  </si>
  <si>
    <t>If known; else leave blank</t>
  </si>
  <si>
    <t>CALCULATIONS</t>
  </si>
  <si>
    <t>Stamp Duty %</t>
  </si>
  <si>
    <t>Based on buyer type</t>
  </si>
  <si>
    <t>Stamp Duty (₹)</t>
  </si>
  <si>
    <t>Stamp Duty % × Agreement Value</t>
  </si>
  <si>
    <t>Registration Charges (₹)</t>
  </si>
  <si>
    <t>₹30,000 if ≥ ₹30L, else 1% of Agreement Value</t>
  </si>
  <si>
    <t>GST %</t>
  </si>
  <si>
    <t>1% affordable UC / 5% other UC / 0% ready</t>
  </si>
  <si>
    <t>GST (₹)</t>
  </si>
  <si>
    <t>GST % × Agreement Value</t>
  </si>
  <si>
    <t>NMMC Transfer Fee (₹)</t>
  </si>
  <si>
    <t>0.20% if applied</t>
  </si>
  <si>
    <t>Loan Processing Fee (₹)</t>
  </si>
  <si>
    <t>Loan Processing % × Loan Amount (if entered)</t>
  </si>
  <si>
    <t>Optional Charges Total (₹)</t>
  </si>
  <si>
    <t>Maintenance + Legal + Loan Processing</t>
  </si>
  <si>
    <t>Total On-Top Costs (₹)</t>
  </si>
  <si>
    <t>Sum of all above charges</t>
  </si>
  <si>
    <t>Final All-In Cost (₹)</t>
  </si>
  <si>
    <t>Agreement Value + Total On-Top Costs</t>
  </si>
  <si>
    <t>Notes:</t>
  </si>
  <si>
    <t>• Affordable Housing auto = YES when Agreement Value ≤ ₹45,00,000 and Property Status = Under-Construction (MMR threshold).</t>
  </si>
  <si>
    <t>• Registration = ₹30,000 when Agreement Value ≥ ₹30,00,000, else 1% of Agreement Value.</t>
  </si>
  <si>
    <t>• NMMC Transfer Fee (0.20%) applies when selected (from Aug 2025 policy).</t>
  </si>
  <si>
    <t>• Loan processing fee is optional; enter percent and loan amount if applicable.</t>
  </si>
  <si>
    <t>How to Use</t>
  </si>
  <si>
    <t>1) Go to the 'Calculator' sheet.</t>
  </si>
  <si>
    <t>2) Enter Agreement Value (₹), select Buyer Type and Property Status.</t>
  </si>
  <si>
    <t>3) Toggle 'Apply NMMC Transfer Fee' if the 0.20% fee applies.</t>
  </si>
  <si>
    <t>4) (Optional) Enter Maintenance/Corpus, Legal costs, and Loan details.</t>
  </si>
  <si>
    <t>5) The sheet will auto-compute Stamp Duty, Registration, GST, Transfer Fee, and the Final All-In Cost.</t>
  </si>
  <si>
    <t>Under-Construction</t>
  </si>
  <si>
    <t>Male</t>
  </si>
  <si>
    <t xml:space="preserve">&lt; Edit This Values/Options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</si>
</sst>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₹#,##0"/>
  </numFmts>
  <fonts count="5" x14ac:knownFonts="1">
    <font>
      <sz val="11"/>
      <color theme="1"/>
      <name val="Calibri"/>
      <family val="2"/>
      <scheme val="minor"/>
    </font>
    <font>
      <b/>
      <sz val="14"/>
      <name val="Calibri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F4FF"/>
      </patternFill>
    </fill>
    <fill>
      <patternFill patternType="solid">
        <fgColor rgb="FFF6F8FA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/>
      <right/>
      <top/>
      <bottom style="thin">
        <color rgb="FFBBBBBB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4" borderId="0" xfId="0" applyFont="1" applyFill="1"/>
    <xf numFmtId="164" fontId="0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  <xf numFmtId="0" fontId="4" fillId="4" borderId="0" xfId="0" applyFont="1" applyFill="1"/>
    <xf numFmtId="0" fontId="4" fillId="0" borderId="0" xfId="0" applyFont="1"/>
    <xf numFmtId="0" fontId="0" fillId="0" borderId="1" xfId="0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0" fontId="0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C2" sqref="C2:C4"/>
    </sheetView>
  </sheetViews>
  <sheetFormatPr defaultRowHeight="15" x14ac:dyDescent="0.25"/>
  <cols>
    <col min="1" max="1" width="35.28515625" style="3" customWidth="1"/>
    <col min="2" max="2" width="22" style="14" customWidth="1"/>
    <col min="3" max="3" width="35.28515625" style="3" customWidth="1"/>
    <col min="4" max="4" width="26" style="3" customWidth="1"/>
    <col min="5" max="5" width="22" style="3" customWidth="1"/>
    <col min="6" max="6" width="26" style="3" customWidth="1"/>
    <col min="7" max="16384" width="9.140625" style="3"/>
  </cols>
  <sheetData>
    <row r="1" spans="1:6" ht="18.75" x14ac:dyDescent="0.3">
      <c r="A1" s="16" t="s">
        <v>0</v>
      </c>
      <c r="B1" s="17"/>
      <c r="C1" s="17"/>
      <c r="D1" s="17"/>
      <c r="E1" s="17"/>
      <c r="F1" s="17"/>
    </row>
    <row r="2" spans="1:6" x14ac:dyDescent="0.25">
      <c r="A2" s="4" t="s">
        <v>1</v>
      </c>
      <c r="B2" s="5">
        <v>5000000</v>
      </c>
      <c r="C2" s="18" t="s">
        <v>53</v>
      </c>
    </row>
    <row r="3" spans="1:6" x14ac:dyDescent="0.25">
      <c r="A3" s="9" t="s">
        <v>3</v>
      </c>
      <c r="B3" s="6" t="s">
        <v>52</v>
      </c>
      <c r="C3" s="18"/>
    </row>
    <row r="4" spans="1:6" x14ac:dyDescent="0.25">
      <c r="A4" s="4" t="s">
        <v>5</v>
      </c>
      <c r="B4" s="6" t="s">
        <v>51</v>
      </c>
      <c r="C4" s="18"/>
    </row>
    <row r="5" spans="1:6" ht="30" x14ac:dyDescent="0.25">
      <c r="A5" s="7" t="s">
        <v>1</v>
      </c>
      <c r="B5" s="11" t="str">
        <f>IF(AND(B2&lt;=4500000,B4="Under-Construction"),"Yes","No")</f>
        <v>No</v>
      </c>
      <c r="C5" s="8" t="s">
        <v>2</v>
      </c>
    </row>
    <row r="6" spans="1:6" x14ac:dyDescent="0.25">
      <c r="A6" s="7" t="s">
        <v>3</v>
      </c>
      <c r="B6" s="11"/>
      <c r="C6" s="8" t="s">
        <v>4</v>
      </c>
    </row>
    <row r="7" spans="1:6" ht="30" x14ac:dyDescent="0.25">
      <c r="A7" s="7" t="s">
        <v>5</v>
      </c>
      <c r="B7" s="12">
        <v>0</v>
      </c>
      <c r="C7" s="8" t="s">
        <v>6</v>
      </c>
    </row>
    <row r="8" spans="1:6" ht="30" x14ac:dyDescent="0.25">
      <c r="A8" s="7" t="s">
        <v>7</v>
      </c>
      <c r="B8" s="12">
        <v>0</v>
      </c>
      <c r="C8" s="8" t="s">
        <v>8</v>
      </c>
    </row>
    <row r="9" spans="1:6" x14ac:dyDescent="0.25">
      <c r="A9" s="7" t="s">
        <v>9</v>
      </c>
      <c r="B9" s="13">
        <v>2.5000000000000001E-3</v>
      </c>
      <c r="C9" s="8" t="s">
        <v>10</v>
      </c>
    </row>
    <row r="10" spans="1:6" x14ac:dyDescent="0.25">
      <c r="A10" s="7" t="s">
        <v>11</v>
      </c>
      <c r="B10" s="12"/>
      <c r="C10" s="8" t="s">
        <v>12</v>
      </c>
    </row>
    <row r="11" spans="1:6" x14ac:dyDescent="0.25">
      <c r="A11" s="7" t="s">
        <v>13</v>
      </c>
      <c r="B11" s="11"/>
      <c r="C11" s="8" t="s">
        <v>14</v>
      </c>
    </row>
    <row r="12" spans="1:6" x14ac:dyDescent="0.25">
      <c r="A12" s="7" t="s">
        <v>15</v>
      </c>
      <c r="B12" s="11"/>
      <c r="C12" s="8" t="s">
        <v>16</v>
      </c>
    </row>
    <row r="13" spans="1:6" x14ac:dyDescent="0.25">
      <c r="A13" s="7" t="s">
        <v>17</v>
      </c>
      <c r="B13" s="11"/>
      <c r="C13" s="8" t="s">
        <v>18</v>
      </c>
    </row>
    <row r="16" spans="1:6" ht="18.75" x14ac:dyDescent="0.3">
      <c r="A16" s="19" t="s">
        <v>19</v>
      </c>
      <c r="B16" s="19"/>
      <c r="C16" s="19"/>
    </row>
    <row r="17" spans="1:6" x14ac:dyDescent="0.25">
      <c r="A17" s="7" t="s">
        <v>20</v>
      </c>
      <c r="B17" s="13">
        <f>IF(OR(B3="Female",B3="Joint F+F"),0.06,0.07)</f>
        <v>7.0000000000000007E-2</v>
      </c>
      <c r="C17" s="8" t="s">
        <v>21</v>
      </c>
    </row>
    <row r="18" spans="1:6" x14ac:dyDescent="0.25">
      <c r="A18" s="7" t="s">
        <v>22</v>
      </c>
      <c r="B18" s="12">
        <f>B17*B2</f>
        <v>350000.00000000006</v>
      </c>
      <c r="C18" s="8" t="s">
        <v>23</v>
      </c>
    </row>
    <row r="19" spans="1:6" ht="30" x14ac:dyDescent="0.25">
      <c r="A19" s="7" t="s">
        <v>24</v>
      </c>
      <c r="B19" s="12">
        <f>IF(B2&gt;=3000000,30000,B2*0.01)</f>
        <v>30000</v>
      </c>
      <c r="C19" s="8" t="s">
        <v>25</v>
      </c>
    </row>
    <row r="20" spans="1:6" ht="30" x14ac:dyDescent="0.25">
      <c r="A20" s="7" t="s">
        <v>26</v>
      </c>
      <c r="B20" s="13">
        <f>IF(B4="Under-Construction",IF(B5="Yes",0.01,0.05),0)</f>
        <v>0.05</v>
      </c>
      <c r="C20" s="8" t="s">
        <v>27</v>
      </c>
    </row>
    <row r="21" spans="1:6" x14ac:dyDescent="0.25">
      <c r="A21" s="7" t="s">
        <v>28</v>
      </c>
      <c r="B21" s="12">
        <f>B20*B2</f>
        <v>250000</v>
      </c>
      <c r="C21" s="8" t="s">
        <v>29</v>
      </c>
    </row>
    <row r="22" spans="1:6" x14ac:dyDescent="0.25">
      <c r="A22" s="7" t="s">
        <v>30</v>
      </c>
      <c r="B22" s="12">
        <f>IF(B6="Yes",0.002*B2,0)</f>
        <v>0</v>
      </c>
      <c r="C22" s="8" t="s">
        <v>31</v>
      </c>
    </row>
    <row r="23" spans="1:6" ht="30" x14ac:dyDescent="0.25">
      <c r="A23" s="7" t="s">
        <v>32</v>
      </c>
      <c r="B23" s="12">
        <f>IF(AND(B10&gt;0,B9&gt;0),B9*B10,0)</f>
        <v>0</v>
      </c>
      <c r="C23" s="8" t="s">
        <v>33</v>
      </c>
    </row>
    <row r="24" spans="1:6" ht="30" x14ac:dyDescent="0.25">
      <c r="A24" s="7" t="s">
        <v>34</v>
      </c>
      <c r="B24" s="12">
        <f>B7+B8+B23</f>
        <v>0</v>
      </c>
      <c r="C24" s="8" t="s">
        <v>35</v>
      </c>
    </row>
    <row r="25" spans="1:6" x14ac:dyDescent="0.25">
      <c r="A25" s="7" t="s">
        <v>36</v>
      </c>
      <c r="B25" s="15">
        <f>SUM(B18:B22)+B24</f>
        <v>630000.05000000005</v>
      </c>
      <c r="C25" s="8" t="s">
        <v>37</v>
      </c>
    </row>
    <row r="26" spans="1:6" ht="30" x14ac:dyDescent="0.25">
      <c r="A26" s="7" t="s">
        <v>38</v>
      </c>
      <c r="B26" s="15">
        <f>B2+B25</f>
        <v>5630000.0499999998</v>
      </c>
      <c r="C26" s="8" t="s">
        <v>39</v>
      </c>
    </row>
    <row r="28" spans="1:6" x14ac:dyDescent="0.25">
      <c r="A28" s="10" t="s">
        <v>40</v>
      </c>
    </row>
    <row r="29" spans="1:6" x14ac:dyDescent="0.25">
      <c r="A29" s="17" t="s">
        <v>41</v>
      </c>
      <c r="B29" s="17"/>
      <c r="C29" s="17"/>
      <c r="D29" s="17"/>
      <c r="E29" s="17"/>
      <c r="F29" s="17"/>
    </row>
    <row r="30" spans="1:6" x14ac:dyDescent="0.25">
      <c r="A30" s="17" t="s">
        <v>42</v>
      </c>
      <c r="B30" s="17"/>
      <c r="C30" s="17"/>
      <c r="D30" s="17"/>
      <c r="E30" s="17"/>
      <c r="F30" s="17"/>
    </row>
    <row r="31" spans="1:6" x14ac:dyDescent="0.25">
      <c r="A31" s="17" t="s">
        <v>43</v>
      </c>
      <c r="B31" s="17"/>
      <c r="C31" s="17"/>
      <c r="D31" s="17"/>
      <c r="E31" s="17"/>
      <c r="F31" s="17"/>
    </row>
    <row r="32" spans="1:6" x14ac:dyDescent="0.25">
      <c r="A32" s="17" t="s">
        <v>44</v>
      </c>
      <c r="B32" s="17"/>
      <c r="C32" s="17"/>
      <c r="D32" s="17"/>
      <c r="E32" s="17"/>
      <c r="F32" s="17"/>
    </row>
  </sheetData>
  <mergeCells count="7">
    <mergeCell ref="A1:F1"/>
    <mergeCell ref="A29:F29"/>
    <mergeCell ref="A30:F30"/>
    <mergeCell ref="A31:F31"/>
    <mergeCell ref="A32:F32"/>
    <mergeCell ref="C2:C4"/>
    <mergeCell ref="A16:C16"/>
  </mergeCells>
  <dataValidations count="3">
    <dataValidation type="list" showInputMessage="1" showErrorMessage="1" sqref="B3">
      <formula1>"Male,Female,Joint M+F,Joint F+F,Joint M+M"</formula1>
    </dataValidation>
    <dataValidation type="list" showInputMessage="1" showErrorMessage="1" sqref="B4">
      <formula1>"Under-Construction,Ready-to-Move"</formula1>
    </dataValidation>
    <dataValidation type="list" showInputMessage="1" showErrorMessage="1" sqref="B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cols>
    <col min="1" max="1" width="110" customWidth="1"/>
  </cols>
  <sheetData>
    <row r="1" spans="1:1" ht="18.75" x14ac:dyDescent="0.3">
      <c r="A1" s="1" t="s">
        <v>45</v>
      </c>
    </row>
    <row r="2" spans="1:1" x14ac:dyDescent="0.25">
      <c r="A2" s="2"/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ReadMe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DELL</cp:lastModifiedBy>
  <dcterms:created xsi:type="dcterms:W3CDTF">2025-08-28T13:45:56Z</dcterms:created>
  <dcterms:modified xsi:type="dcterms:W3CDTF">2025-08-30T07:21:22Z</dcterms:modified>
</cp:coreProperties>
</file>